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D:\copia de seguridad Juan jose 14-12-21\escritorio\Mis Documentos\1.4 Transparencia OAI\3. Informe de Evaluacion Meta Fisica-Financ (OAI)\2022\"/>
    </mc:Choice>
  </mc:AlternateContent>
  <bookViews>
    <workbookView xWindow="0" yWindow="0" windowWidth="19260" windowHeight="7320" tabRatio="840"/>
  </bookViews>
  <sheets>
    <sheet name="Anual" sheetId="6" r:id="rId1"/>
  </sheets>
  <externalReferences>
    <externalReference r:id="rId2"/>
  </externalReferences>
  <definedNames>
    <definedName name="_xlnm.Print_Area" localSheetId="0">Anual!$B$1:$K$46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6" l="1"/>
  <c r="J30" i="6"/>
  <c r="J26" i="6"/>
  <c r="D17" i="6"/>
  <c r="D16" i="6"/>
  <c r="D15" i="6"/>
</calcChain>
</file>

<file path=xl/sharedStrings.xml><?xml version="1.0" encoding="utf-8"?>
<sst xmlns="http://schemas.openxmlformats.org/spreadsheetml/2006/main" count="72" uniqueCount="72">
  <si>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</si>
  <si>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</si>
  <si>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</si>
  <si>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</si>
  <si>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</si>
  <si>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</si>
  <si>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</si>
  <si>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</si>
  <si>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</si>
  <si>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</si>
  <si>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</si>
  <si>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</si>
  <si>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</si>
  <si>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</si>
  <si>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</si>
  <si>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</si>
  <si>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</si>
  <si>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</si>
  <si>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</si>
  <si>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</si>
  <si>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</si>
  <si>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</si>
  <si>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</si>
  <si>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</si>
  <si>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</si>
  <si>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</si>
  <si>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</si>
  <si>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</si>
  <si>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</si>
  <si>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</si>
  <si>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</si>
  <si>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</si>
  <si>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</si>
  <si>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</si>
  <si>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</si>
  <si>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</si>
  <si>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</si>
  <si>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</si>
  <si>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</si>
  <si>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</si>
  <si>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</si>
  <si>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</si>
  <si>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</si>
  <si>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</si>
  <si>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</si>
  <si>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</si>
  <si>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</si>
  <si>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</si>
  <si>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</si>
  <si>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</si>
  <si>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</si>
  <si>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</si>
  <si>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</si>
  <si>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</si>
  <si>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</si>
  <si>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</si>
  <si>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Asimilado Militar, FARD</t>
  </si>
  <si>
    <t>Director de Planificación y Desarrollo</t>
  </si>
  <si>
    <t>Lic. Juan José Ureña</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</si>
  <si>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</si>
  <si>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</si>
  <si>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</si>
  <si>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</si>
  <si>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Consiste en la aplicación de procedimientos de seguridad en las diferentes terminales aeroportuarias del país, para salvaguardar la aviación civil contra actos de interferencia ilícita.</t>
  </si>
  <si>
    <t>Realizadas durante el año 2022, un total de 26,919,171 inspecciones de seguridad en los aeropuertos del pais, a fin de contribuir en la protección de la aviación civil contra actos de interferencia ilícita.</t>
  </si>
  <si>
    <t>Informe de Evaluación Anual de las Metas Físicas-Financieras</t>
  </si>
  <si>
    <t>Programación Anual</t>
  </si>
  <si>
    <t>Ejecución Anual</t>
  </si>
  <si>
    <r>
      <rPr>
        <b/>
        <sz val="12"/>
        <rFont val="Calibri"/>
        <family val="2"/>
      </rPr>
      <t xml:space="preserve">Nota: </t>
    </r>
    <r>
      <rPr>
        <sz val="12"/>
        <rFont val="Calibri"/>
        <family val="2"/>
      </rPr>
      <t>Informe de evaluación correspondiente al año 2022</t>
    </r>
  </si>
  <si>
    <t xml:space="preserve">En el año 2022, se logró realizar 32,807,411 inspecciones de 26,919,171 programadas, lo cual representa un 121.87%. La ejecucion presupuestaria ascendió  a RD$1,086,447,847.90, representando un 100.71% del presupuesto programado (RD$1,077,790,858.93).
Dentro de las inspecciones se encuentran: 153,218 de aeronaves, 7,942,253 de pasajeros, 216,149 de pasajeros con máquinas detectoras de trazas, 19,855,633 de equipajes, 4,562,500 de empleados de aeropuertos y 77,658 de vehículos. Contribuyendo de esta forma a la misión de este cuerpo especializado que es garantizar los servicios de seguridad en los aeropuertos del país, para la protección de la aviación civil. </t>
  </si>
  <si>
    <t>La ejecución fisica presenta un desvio de 21.87% de lo planificado, esto se debió al incremento en la entrada y salida de pasajeros por las diferentes terminales aeroportuaria del país. La ejecución  financiera no presenta desvío significativos (0.71%).</t>
  </si>
  <si>
    <r>
      <t>1</t>
    </r>
    <r>
      <rPr>
        <sz val="11"/>
        <color theme="1"/>
        <rFont val="Calibri"/>
        <family val="2"/>
        <scheme val="minor"/>
      </rPr>
      <t>- Incorporación de dos aeropuertos al Centro de Comando y Control C-4 de la Sede Central</t>
    </r>
    <r>
      <rPr>
        <i/>
        <sz val="11"/>
        <color theme="1"/>
        <rFont val="Calibri"/>
        <family val="2"/>
        <scheme val="minor"/>
      </rPr>
      <t xml:space="preserve">. </t>
    </r>
    <r>
      <rPr>
        <b/>
        <i/>
        <sz val="11"/>
        <color theme="1"/>
        <rFont val="Calibri"/>
        <family val="2"/>
        <scheme val="minor"/>
      </rPr>
      <t xml:space="preserve">Nota: </t>
    </r>
    <r>
      <rPr>
        <i/>
        <sz val="11"/>
        <color theme="1"/>
        <rFont val="Calibri"/>
        <family val="2"/>
        <scheme val="minor"/>
      </rPr>
      <t xml:space="preserve">en el año 2022, no se pudo incorporar aeropuertos al Centro de Comando y Control C-4 (Sistema de Videovigilancia), ya que el gasto operativo se incrementó en un 21.87% (ejecución Física), y la ejecución presupuestaria quedó en un 9.78% por debajo de lo programado. Esta oportunidad de mejora se mantiene para ejecutarse entre el tercer y cuarto trimestre del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</si>
</sst>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sz val="12"/>
      <name val="Calibri"/>
      <family val="2"/>
    </font>
    <font>
      <i/>
      <sz val="11"/>
      <name val="Calibri"/>
      <family val="2"/>
      <scheme val="minor"/>
    </font>
    <font>
      <b/>
      <i/>
      <sz val="11"/>
      <color theme="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5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right style="thin">
        <color theme="1"/>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0" fillId="0" borderId="0" xfId="0" applyNumberFormat="1"/>
    <xf numFmtId="164"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9" fontId="0" fillId="0" borderId="0" xfId="2" applyFont="1"/>
    <xf numFmtId="3" fontId="17" fillId="0" borderId="28" xfId="0" applyNumberFormat="1" applyFont="1" applyBorder="1" applyAlignment="1" applyProtection="1">
      <alignment horizontal="center" vertical="center" wrapText="1" readingOrder="1"/>
      <protection locked="0"/>
    </xf>
    <xf numFmtId="0" fontId="9" fillId="0" borderId="37"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24" fillId="0" borderId="0" xfId="0" applyFont="1" applyAlignment="1">
      <alignment vertical="center"/>
    </xf>
    <xf numFmtId="0" fontId="22" fillId="0" borderId="33" xfId="0" applyFont="1" applyBorder="1" applyAlignment="1" applyProtection="1">
      <alignment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5"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5" xfId="0" applyFont="1" applyFill="1" applyBorder="1" applyAlignment="1">
      <alignment horizontal="center" vertical="center" wrapText="1" readingOrder="1"/>
    </xf>
    <xf numFmtId="0" fontId="11" fillId="0" borderId="0" xfId="0" applyFont="1" applyAlignment="1" applyProtection="1">
      <alignment horizontal="center" wrapText="1"/>
      <protection locked="0"/>
    </xf>
    <xf numFmtId="0" fontId="22"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12" fillId="6" borderId="22" xfId="0" applyFont="1" applyFill="1" applyBorder="1" applyAlignment="1">
      <alignment horizontal="left" vertical="center" wrapText="1"/>
    </xf>
    <xf numFmtId="0" fontId="21" fillId="0" borderId="33" xfId="0" applyFont="1" applyFill="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47"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7" fillId="4" borderId="40" xfId="0" applyFont="1" applyFill="1" applyBorder="1" applyAlignment="1">
      <alignment horizontal="left" vertical="center"/>
    </xf>
    <xf numFmtId="0" fontId="7" fillId="4" borderId="0" xfId="0" applyFont="1" applyFill="1" applyBorder="1" applyAlignment="1">
      <alignment horizontal="left" vertical="center"/>
    </xf>
    <xf numFmtId="0" fontId="7" fillId="4" borderId="41" xfId="0" applyFont="1" applyFill="1" applyBorder="1" applyAlignment="1">
      <alignment horizontal="left" vertical="center"/>
    </xf>
    <xf numFmtId="0" fontId="8" fillId="5" borderId="40"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41" xfId="0" applyFont="1" applyFill="1" applyBorder="1" applyAlignment="1">
      <alignment horizontal="left" vertical="center" wrapText="1"/>
    </xf>
    <xf numFmtId="0" fontId="21" fillId="0" borderId="44" xfId="0" applyFont="1" applyBorder="1" applyAlignment="1" applyProtection="1">
      <alignment horizontal="left" vertical="top" wrapText="1"/>
      <protection locked="0"/>
    </xf>
    <xf numFmtId="0" fontId="21" fillId="0" borderId="45" xfId="0" applyFont="1" applyBorder="1" applyAlignment="1" applyProtection="1">
      <alignment horizontal="left" vertical="top" wrapText="1"/>
      <protection locked="0"/>
    </xf>
    <xf numFmtId="0" fontId="21" fillId="0" borderId="46" xfId="0" applyFont="1" applyBorder="1" applyAlignment="1" applyProtection="1">
      <alignment horizontal="left" vertical="top" wrapText="1"/>
      <protection locked="0"/>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25" fillId="0" borderId="36" xfId="0" applyFont="1" applyBorder="1" applyAlignment="1" applyProtection="1">
      <alignment horizontal="left" vertical="center" wrapText="1"/>
      <protection locked="0"/>
    </xf>
    <xf numFmtId="0" fontId="25" fillId="0" borderId="43"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3567" displayName="Tabla13567" ref="B29:K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+Tabla13567[Física 
(E)]/Tabla13567[Física
(C)]</calculatedColumnFormula>
    </tableColumn>
    <tableColumn id="8" name="Financiero _x000a_(%) _x000a_H=F/D" dataDxfId="0">
      <calculatedColumnFormula>+Tabla13567[Financiera 
 (F)]/Tabla13567[Financiera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1:P45"/>
  <sheetViews>
    <sheetView showGridLines="0" tabSelected="1" zoomScaleNormal="100" workbookViewId="0">
      <selection activeCell="O35" sqref="O35"/>
    </sheetView>
  </sheetViews>
  <sheetFormatPr baseColWidth="10" defaultRowHeight="15" x14ac:dyDescent="0.25"/>
  <cols>
    <col min="1" max="1" width="3" customWidth="1"/>
    <col min="2" max="2" width="23" style="6" customWidth="1"/>
    <col min="3" max="11" width="12.7109375" style="6" customWidth="1"/>
    <col min="12" max="12" width="11.42578125" style="6"/>
    <col min="13" max="13" width="11.85546875" bestFit="1" customWidth="1"/>
    <col min="16" max="16" width="21.28515625" customWidth="1"/>
  </cols>
  <sheetData>
    <row r="1" spans="2:12" ht="15.75" thickBot="1" x14ac:dyDescent="0.3"/>
    <row r="2" spans="2:12" ht="21.75" customHeight="1" thickBot="1" x14ac:dyDescent="0.3">
      <c r="B2" s="18"/>
      <c r="C2" s="51" t="s">
        <v>65</v>
      </c>
      <c r="D2" s="52"/>
      <c r="E2" s="52"/>
      <c r="F2" s="52"/>
      <c r="G2" s="52"/>
      <c r="H2" s="52"/>
      <c r="I2" s="52"/>
      <c r="J2" s="52"/>
      <c r="K2" s="53"/>
      <c r="L2" s="1"/>
    </row>
    <row r="3" spans="2:12" ht="21.75" thickBot="1" x14ac:dyDescent="0.3">
      <c r="B3" s="19"/>
      <c r="C3" s="54" t="s">
        <v>0</v>
      </c>
      <c r="D3" s="55"/>
      <c r="E3" s="54" t="s">
        <v>1</v>
      </c>
      <c r="F3" s="56"/>
      <c r="G3" s="56"/>
      <c r="H3" s="55"/>
      <c r="I3" s="57"/>
      <c r="J3" s="2" t="s">
        <v>2</v>
      </c>
      <c r="K3" s="3" t="s">
        <v>3</v>
      </c>
      <c r="L3" s="1"/>
    </row>
    <row r="4" spans="2:12" ht="21.75" thickBot="1" x14ac:dyDescent="0.3">
      <c r="B4" s="20"/>
      <c r="C4" s="58" t="s">
        <v>4</v>
      </c>
      <c r="D4" s="59"/>
      <c r="E4" s="58"/>
      <c r="F4" s="59"/>
      <c r="G4" s="59"/>
      <c r="H4" s="59"/>
      <c r="I4" s="60"/>
      <c r="J4" s="24"/>
      <c r="K4" s="25"/>
      <c r="L4" s="1"/>
    </row>
    <row r="5" spans="2:12" x14ac:dyDescent="0.25">
      <c r="B5" s="61"/>
      <c r="C5" s="62"/>
      <c r="D5" s="62"/>
      <c r="E5" s="63"/>
      <c r="F5" s="63"/>
      <c r="G5" s="63"/>
      <c r="H5" s="63"/>
      <c r="I5" s="63"/>
      <c r="J5" s="62"/>
      <c r="K5" s="64"/>
      <c r="L5" s="1"/>
    </row>
    <row r="6" spans="2:12" ht="3" customHeight="1" x14ac:dyDescent="0.25">
      <c r="B6" s="45"/>
      <c r="C6" s="46"/>
      <c r="D6" s="46"/>
      <c r="E6" s="46"/>
      <c r="F6" s="46"/>
      <c r="G6" s="46"/>
      <c r="H6" s="46"/>
      <c r="I6" s="46"/>
      <c r="J6" s="46"/>
      <c r="K6" s="47"/>
      <c r="L6" s="1"/>
    </row>
    <row r="7" spans="2:12" ht="15.75" x14ac:dyDescent="0.25">
      <c r="B7" s="41" t="s">
        <v>59</v>
      </c>
      <c r="C7" s="42"/>
      <c r="D7" s="42"/>
      <c r="E7" s="42"/>
      <c r="F7" s="42"/>
      <c r="G7" s="42"/>
      <c r="H7" s="42"/>
      <c r="I7" s="42"/>
      <c r="J7" s="42"/>
      <c r="K7" s="43"/>
      <c r="L7" s="1"/>
    </row>
    <row r="8" spans="2:12" ht="15.75" x14ac:dyDescent="0.25">
      <c r="B8" s="48" t="s">
        <v>5</v>
      </c>
      <c r="C8" s="49"/>
      <c r="D8" s="49"/>
      <c r="E8" s="49"/>
      <c r="F8" s="49"/>
      <c r="G8" s="49"/>
      <c r="H8" s="49"/>
      <c r="I8" s="49"/>
      <c r="J8" s="49"/>
      <c r="K8" s="50"/>
      <c r="L8" s="1"/>
    </row>
    <row r="9" spans="2:12" x14ac:dyDescent="0.25">
      <c r="B9" s="4" t="s">
        <v>6</v>
      </c>
      <c r="C9" s="38" t="s">
        <v>47</v>
      </c>
      <c r="D9" s="39"/>
      <c r="E9" s="39"/>
      <c r="F9" s="39"/>
      <c r="G9" s="39"/>
      <c r="H9" s="39"/>
      <c r="I9" s="39"/>
      <c r="J9" s="39"/>
      <c r="K9" s="40"/>
      <c r="L9" s="1"/>
    </row>
    <row r="10" spans="2:12" ht="15" customHeight="1" x14ac:dyDescent="0.25">
      <c r="B10" s="21" t="s">
        <v>35</v>
      </c>
      <c r="C10" s="38" t="s">
        <v>48</v>
      </c>
      <c r="D10" s="39"/>
      <c r="E10" s="39"/>
      <c r="F10" s="39"/>
      <c r="G10" s="39"/>
      <c r="H10" s="39"/>
      <c r="I10" s="39"/>
      <c r="J10" s="39"/>
      <c r="K10" s="40"/>
      <c r="L10" s="1"/>
    </row>
    <row r="11" spans="2:12" x14ac:dyDescent="0.25">
      <c r="B11" s="21" t="s">
        <v>36</v>
      </c>
      <c r="C11" s="38" t="s">
        <v>60</v>
      </c>
      <c r="D11" s="39"/>
      <c r="E11" s="39"/>
      <c r="F11" s="39"/>
      <c r="G11" s="39"/>
      <c r="H11" s="39"/>
      <c r="I11" s="39"/>
      <c r="J11" s="39"/>
      <c r="K11" s="40"/>
      <c r="L11" s="1"/>
    </row>
    <row r="12" spans="2:12" ht="62.25" customHeight="1" x14ac:dyDescent="0.25">
      <c r="B12" s="4" t="s">
        <v>7</v>
      </c>
      <c r="C12" s="38" t="s">
        <v>50</v>
      </c>
      <c r="D12" s="39"/>
      <c r="E12" s="39"/>
      <c r="F12" s="39"/>
      <c r="G12" s="39"/>
      <c r="H12" s="39"/>
      <c r="I12" s="39"/>
      <c r="J12" s="39"/>
      <c r="K12" s="40"/>
    </row>
    <row r="13" spans="2:12" ht="57.75" customHeight="1" x14ac:dyDescent="0.25">
      <c r="B13" s="4" t="s">
        <v>8</v>
      </c>
      <c r="C13" s="38" t="s">
        <v>51</v>
      </c>
      <c r="D13" s="39"/>
      <c r="E13" s="39"/>
      <c r="F13" s="39"/>
      <c r="G13" s="39"/>
      <c r="H13" s="39"/>
      <c r="I13" s="39"/>
      <c r="J13" s="39"/>
      <c r="K13" s="40"/>
    </row>
    <row r="14" spans="2:12" ht="15.75" x14ac:dyDescent="0.25">
      <c r="B14" s="41" t="s">
        <v>9</v>
      </c>
      <c r="C14" s="42"/>
      <c r="D14" s="42"/>
      <c r="E14" s="42"/>
      <c r="F14" s="42"/>
      <c r="G14" s="42"/>
      <c r="H14" s="42"/>
      <c r="I14" s="42"/>
      <c r="J14" s="42"/>
      <c r="K14" s="43"/>
    </row>
    <row r="15" spans="2:12" ht="23.25" customHeight="1" x14ac:dyDescent="0.25">
      <c r="B15" s="4" t="s">
        <v>10</v>
      </c>
      <c r="C15" s="22">
        <v>1</v>
      </c>
      <c r="D15" s="44" t="str">
        <f>IFERROR(VLOOKUP(C15,'[1]Validacion datos'!A2:B5,2,FALSE),"")</f>
        <v>DESARROLLO INSTITUCIONAL</v>
      </c>
      <c r="E15" s="44"/>
      <c r="F15" s="44"/>
      <c r="G15" s="44"/>
      <c r="H15" s="44"/>
      <c r="I15" s="44"/>
      <c r="J15" s="44"/>
      <c r="K15" s="44"/>
    </row>
    <row r="16" spans="2:12" ht="23.25" customHeight="1" x14ac:dyDescent="0.25">
      <c r="B16" s="4" t="s">
        <v>11</v>
      </c>
      <c r="C16" s="7">
        <v>1.4</v>
      </c>
      <c r="D16" s="44" t="str">
        <f>IFERROR(VLOOKUP(C16,'[1]Validacion datos'!A8:B26,2,FALSE),"")</f>
        <v>Seguridad y convivencia pacífica</v>
      </c>
      <c r="E16" s="44"/>
      <c r="F16" s="44"/>
      <c r="G16" s="44"/>
      <c r="H16" s="44"/>
      <c r="I16" s="44"/>
      <c r="J16" s="44"/>
      <c r="K16" s="44"/>
    </row>
    <row r="17" spans="2:16" ht="23.25" customHeight="1" x14ac:dyDescent="0.25">
      <c r="B17" s="4" t="s">
        <v>12</v>
      </c>
      <c r="C17" s="7" t="s">
        <v>49</v>
      </c>
      <c r="D17" s="85" t="str">
        <f>IFERROR(VLOOKUP(C17,'[1]Validacion datos'!D8:E64,2,FALSE),"")</f>
        <v>Garantizar la defensa de los intereses nacionales en los espacios terrestre, marítimo y aéreo</v>
      </c>
      <c r="E17" s="102"/>
      <c r="F17" s="102"/>
      <c r="G17" s="102"/>
      <c r="H17" s="102"/>
      <c r="I17" s="102"/>
      <c r="J17" s="102"/>
      <c r="K17" s="103"/>
    </row>
    <row r="18" spans="2:16" ht="15.75" x14ac:dyDescent="0.25">
      <c r="B18" s="41" t="s">
        <v>13</v>
      </c>
      <c r="C18" s="42"/>
      <c r="D18" s="42"/>
      <c r="E18" s="42"/>
      <c r="F18" s="42"/>
      <c r="G18" s="42"/>
      <c r="H18" s="42"/>
      <c r="I18" s="42"/>
      <c r="J18" s="42"/>
      <c r="K18" s="43"/>
    </row>
    <row r="19" spans="2:16" ht="20.25" customHeight="1" x14ac:dyDescent="0.25">
      <c r="B19" s="4" t="s">
        <v>14</v>
      </c>
      <c r="C19" s="65" t="s">
        <v>55</v>
      </c>
      <c r="D19" s="65"/>
      <c r="E19" s="65"/>
      <c r="F19" s="65"/>
      <c r="G19" s="65"/>
      <c r="H19" s="65"/>
      <c r="I19" s="65"/>
      <c r="J19" s="65"/>
      <c r="K19" s="66"/>
    </row>
    <row r="20" spans="2:16" ht="46.5" customHeight="1" x14ac:dyDescent="0.25">
      <c r="B20" s="8" t="s">
        <v>15</v>
      </c>
      <c r="C20" s="65" t="s">
        <v>61</v>
      </c>
      <c r="D20" s="65"/>
      <c r="E20" s="65"/>
      <c r="F20" s="65"/>
      <c r="G20" s="65"/>
      <c r="H20" s="65"/>
      <c r="I20" s="65"/>
      <c r="J20" s="65"/>
      <c r="K20" s="66"/>
    </row>
    <row r="21" spans="2:16" ht="24.75" customHeight="1" x14ac:dyDescent="0.25">
      <c r="B21" s="8" t="s">
        <v>16</v>
      </c>
      <c r="C21" s="65" t="s">
        <v>62</v>
      </c>
      <c r="D21" s="65"/>
      <c r="E21" s="65"/>
      <c r="F21" s="65"/>
      <c r="G21" s="65"/>
      <c r="H21" s="65"/>
      <c r="I21" s="65"/>
      <c r="J21" s="65"/>
      <c r="K21" s="66"/>
    </row>
    <row r="22" spans="2:16" ht="31.5" customHeight="1" x14ac:dyDescent="0.25">
      <c r="B22" s="8" t="s">
        <v>37</v>
      </c>
      <c r="C22" s="86" t="s">
        <v>64</v>
      </c>
      <c r="D22" s="86"/>
      <c r="E22" s="86"/>
      <c r="F22" s="86"/>
      <c r="G22" s="86"/>
      <c r="H22" s="86"/>
      <c r="I22" s="86"/>
      <c r="J22" s="86"/>
      <c r="K22" s="87"/>
      <c r="L22" s="1"/>
    </row>
    <row r="23" spans="2:16" ht="15.75" x14ac:dyDescent="0.25">
      <c r="B23" s="41" t="s">
        <v>17</v>
      </c>
      <c r="C23" s="42"/>
      <c r="D23" s="42"/>
      <c r="E23" s="42"/>
      <c r="F23" s="42"/>
      <c r="G23" s="42"/>
      <c r="H23" s="42"/>
      <c r="I23" s="42"/>
      <c r="J23" s="42"/>
      <c r="K23" s="43"/>
    </row>
    <row r="24" spans="2:16" ht="15.75" x14ac:dyDescent="0.25">
      <c r="B24" s="48" t="s">
        <v>18</v>
      </c>
      <c r="C24" s="49"/>
      <c r="D24" s="49"/>
      <c r="E24" s="49"/>
      <c r="F24" s="49"/>
      <c r="G24" s="49"/>
      <c r="H24" s="49"/>
      <c r="I24" s="49"/>
      <c r="J24" s="49"/>
      <c r="K24" s="50"/>
      <c r="L24" s="1"/>
    </row>
    <row r="25" spans="2:16" ht="15" customHeight="1" x14ac:dyDescent="0.25">
      <c r="B25" s="77" t="s">
        <v>19</v>
      </c>
      <c r="C25" s="78"/>
      <c r="D25" s="79" t="s">
        <v>20</v>
      </c>
      <c r="E25" s="81"/>
      <c r="F25" s="81"/>
      <c r="G25" s="81" t="s">
        <v>21</v>
      </c>
      <c r="H25" s="81"/>
      <c r="I25" s="78"/>
      <c r="J25" s="79" t="s">
        <v>22</v>
      </c>
      <c r="K25" s="80"/>
    </row>
    <row r="26" spans="2:16" x14ac:dyDescent="0.25">
      <c r="B26" s="67">
        <v>1203553596</v>
      </c>
      <c r="C26" s="68"/>
      <c r="D26" s="74">
        <v>1420462931.0599999</v>
      </c>
      <c r="E26" s="75"/>
      <c r="F26" s="76"/>
      <c r="G26" s="74">
        <v>1085432634.9000001</v>
      </c>
      <c r="H26" s="75"/>
      <c r="I26" s="76"/>
      <c r="J26" s="69">
        <f>+G26/D26</f>
        <v>0.76414006389453026</v>
      </c>
      <c r="K26" s="70"/>
    </row>
    <row r="27" spans="2:16" ht="15.75" x14ac:dyDescent="0.25">
      <c r="B27" s="48" t="s">
        <v>23</v>
      </c>
      <c r="C27" s="49"/>
      <c r="D27" s="49"/>
      <c r="E27" s="49"/>
      <c r="F27" s="49"/>
      <c r="G27" s="49"/>
      <c r="H27" s="49"/>
      <c r="I27" s="49"/>
      <c r="J27" s="49"/>
      <c r="K27" s="50"/>
      <c r="L27" s="1"/>
    </row>
    <row r="28" spans="2:16" ht="15" customHeight="1" x14ac:dyDescent="0.25">
      <c r="B28" s="5"/>
      <c r="C28"/>
      <c r="D28" s="71" t="s">
        <v>46</v>
      </c>
      <c r="E28" s="72"/>
      <c r="F28" s="71" t="s">
        <v>66</v>
      </c>
      <c r="G28" s="72"/>
      <c r="H28" s="71" t="s">
        <v>67</v>
      </c>
      <c r="I28" s="71"/>
      <c r="J28" s="71" t="s">
        <v>24</v>
      </c>
      <c r="K28" s="73"/>
    </row>
    <row r="29" spans="2:16" ht="38.25" x14ac:dyDescent="0.25">
      <c r="B29" s="9" t="s">
        <v>25</v>
      </c>
      <c r="C29" s="10" t="s">
        <v>26</v>
      </c>
      <c r="D29" s="10" t="s">
        <v>38</v>
      </c>
      <c r="E29" s="10" t="s">
        <v>39</v>
      </c>
      <c r="F29" s="10" t="s">
        <v>40</v>
      </c>
      <c r="G29" s="10" t="s">
        <v>41</v>
      </c>
      <c r="H29" s="10" t="s">
        <v>42</v>
      </c>
      <c r="I29" s="10" t="s">
        <v>43</v>
      </c>
      <c r="J29" s="10" t="s">
        <v>44</v>
      </c>
      <c r="K29" s="11" t="s">
        <v>45</v>
      </c>
      <c r="N29" s="30"/>
    </row>
    <row r="30" spans="2:16" ht="73.5" customHeight="1" x14ac:dyDescent="0.25">
      <c r="B30" s="12" t="s">
        <v>52</v>
      </c>
      <c r="C30" s="13" t="s">
        <v>53</v>
      </c>
      <c r="D30" s="32">
        <v>26919171</v>
      </c>
      <c r="E30" s="14">
        <v>1203553596</v>
      </c>
      <c r="F30" s="32">
        <v>26919171</v>
      </c>
      <c r="G30" s="14">
        <v>1077790858.9300001</v>
      </c>
      <c r="H30" s="15">
        <v>32807411</v>
      </c>
      <c r="I30" s="14">
        <v>1085432634.9000001</v>
      </c>
      <c r="J30" s="16">
        <f>+Tabla13567[Física 
(E)]/Tabla13567[Física
(C)]</f>
        <v>1.2187377909966097</v>
      </c>
      <c r="K30" s="17">
        <f>+Tabla13567[Financiera 
 (F)]/Tabla13567[Financiera
(D)]</f>
        <v>1.0070902215459376</v>
      </c>
      <c r="P30" s="28"/>
    </row>
    <row r="31" spans="2:16" ht="15.75" x14ac:dyDescent="0.25">
      <c r="B31" s="41" t="s">
        <v>27</v>
      </c>
      <c r="C31" s="42"/>
      <c r="D31" s="42"/>
      <c r="E31" s="42"/>
      <c r="F31" s="42"/>
      <c r="G31" s="42"/>
      <c r="H31" s="42"/>
      <c r="I31" s="42"/>
      <c r="J31" s="42"/>
      <c r="K31" s="43"/>
      <c r="N31" s="31"/>
    </row>
    <row r="32" spans="2:16" ht="15.75" x14ac:dyDescent="0.25">
      <c r="B32" s="48" t="s">
        <v>28</v>
      </c>
      <c r="C32" s="49"/>
      <c r="D32" s="49"/>
      <c r="E32" s="49"/>
      <c r="F32" s="49"/>
      <c r="G32" s="49"/>
      <c r="H32" s="49"/>
      <c r="I32" s="49"/>
      <c r="J32" s="49"/>
      <c r="K32" s="50"/>
      <c r="L32" s="1"/>
    </row>
    <row r="33" spans="2:14" ht="20.25" customHeight="1" x14ac:dyDescent="0.25">
      <c r="B33" s="33" t="s">
        <v>29</v>
      </c>
      <c r="C33" s="88" t="s">
        <v>54</v>
      </c>
      <c r="D33" s="88"/>
      <c r="E33" s="88"/>
      <c r="F33" s="88"/>
      <c r="G33" s="88"/>
      <c r="H33" s="88"/>
      <c r="I33" s="88"/>
      <c r="J33" s="88"/>
      <c r="K33" s="89"/>
    </row>
    <row r="34" spans="2:14" ht="33.75" customHeight="1" x14ac:dyDescent="0.25">
      <c r="B34" s="34" t="s">
        <v>30</v>
      </c>
      <c r="C34" s="90" t="s">
        <v>63</v>
      </c>
      <c r="D34" s="91"/>
      <c r="E34" s="91"/>
      <c r="F34" s="91"/>
      <c r="G34" s="91"/>
      <c r="H34" s="91"/>
      <c r="I34" s="91"/>
      <c r="J34" s="91"/>
      <c r="K34" s="92"/>
    </row>
    <row r="35" spans="2:14" ht="135.75" customHeight="1" x14ac:dyDescent="0.25">
      <c r="B35" s="35" t="s">
        <v>31</v>
      </c>
      <c r="C35" s="104" t="s">
        <v>69</v>
      </c>
      <c r="D35" s="104"/>
      <c r="E35" s="104"/>
      <c r="F35" s="104"/>
      <c r="G35" s="104"/>
      <c r="H35" s="104"/>
      <c r="I35" s="104"/>
      <c r="J35" s="104"/>
      <c r="K35" s="105"/>
      <c r="M35" s="26"/>
    </row>
    <row r="36" spans="2:14" ht="49.5" customHeight="1" x14ac:dyDescent="0.25">
      <c r="B36" s="35" t="s">
        <v>32</v>
      </c>
      <c r="C36" s="104" t="s">
        <v>70</v>
      </c>
      <c r="D36" s="104"/>
      <c r="E36" s="104"/>
      <c r="F36" s="104"/>
      <c r="G36" s="104"/>
      <c r="H36" s="104"/>
      <c r="I36" s="104"/>
      <c r="J36" s="104"/>
      <c r="K36" s="105"/>
      <c r="M36" s="27"/>
      <c r="N36" s="28"/>
    </row>
    <row r="37" spans="2:14" ht="15.75" x14ac:dyDescent="0.25">
      <c r="B37" s="93" t="s">
        <v>33</v>
      </c>
      <c r="C37" s="94"/>
      <c r="D37" s="94"/>
      <c r="E37" s="94"/>
      <c r="F37" s="94"/>
      <c r="G37" s="94"/>
      <c r="H37" s="94"/>
      <c r="I37" s="94"/>
      <c r="J37" s="94"/>
      <c r="K37" s="95"/>
    </row>
    <row r="38" spans="2:14" ht="15.75" x14ac:dyDescent="0.25">
      <c r="B38" s="96" t="s">
        <v>34</v>
      </c>
      <c r="C38" s="97"/>
      <c r="D38" s="97"/>
      <c r="E38" s="97"/>
      <c r="F38" s="97"/>
      <c r="G38" s="97"/>
      <c r="H38" s="97"/>
      <c r="I38" s="97"/>
      <c r="J38" s="97"/>
      <c r="K38" s="98"/>
      <c r="L38" s="1"/>
    </row>
    <row r="39" spans="2:14" ht="63" customHeight="1" x14ac:dyDescent="0.25">
      <c r="B39" s="99" t="s">
        <v>71</v>
      </c>
      <c r="C39" s="100"/>
      <c r="D39" s="100"/>
      <c r="E39" s="100"/>
      <c r="F39" s="100"/>
      <c r="G39" s="100"/>
      <c r="H39" s="100"/>
      <c r="I39" s="100"/>
      <c r="J39" s="100"/>
      <c r="K39" s="101"/>
    </row>
    <row r="40" spans="2:14" ht="11.25" customHeight="1" x14ac:dyDescent="0.25">
      <c r="B40" s="23"/>
      <c r="C40" s="23"/>
      <c r="D40" s="23"/>
      <c r="E40" s="23"/>
      <c r="F40" s="23"/>
      <c r="G40" s="23"/>
      <c r="H40" s="23"/>
      <c r="I40" s="23"/>
      <c r="J40" s="23"/>
      <c r="K40" s="23"/>
    </row>
    <row r="41" spans="2:14" ht="16.5" customHeight="1" x14ac:dyDescent="0.25">
      <c r="B41" s="36" t="s">
        <v>68</v>
      </c>
      <c r="C41" s="29"/>
      <c r="D41" s="29"/>
      <c r="E41" s="29"/>
      <c r="F41" s="29"/>
      <c r="G41" s="29"/>
      <c r="H41" s="29"/>
      <c r="I41" s="29"/>
      <c r="J41" s="29"/>
      <c r="K41" s="29"/>
    </row>
    <row r="42" spans="2:14" ht="16.5" customHeight="1" x14ac:dyDescent="0.25">
      <c r="B42" s="36"/>
      <c r="C42" s="29"/>
      <c r="D42" s="29"/>
      <c r="E42" s="29"/>
      <c r="F42" s="29"/>
      <c r="G42" s="29"/>
      <c r="H42" s="37"/>
      <c r="I42" s="37"/>
      <c r="J42" s="37"/>
      <c r="K42" s="37"/>
    </row>
    <row r="43" spans="2:14" ht="15.75" x14ac:dyDescent="0.25">
      <c r="B43" s="82"/>
      <c r="C43" s="82"/>
      <c r="D43" s="82"/>
      <c r="H43" s="83" t="s">
        <v>58</v>
      </c>
      <c r="I43" s="83"/>
      <c r="J43" s="83"/>
      <c r="K43" s="83"/>
    </row>
    <row r="44" spans="2:14" x14ac:dyDescent="0.25">
      <c r="H44" s="84" t="s">
        <v>56</v>
      </c>
      <c r="I44" s="84"/>
      <c r="J44" s="84"/>
      <c r="K44" s="84"/>
    </row>
    <row r="45" spans="2:14" x14ac:dyDescent="0.25">
      <c r="H45" s="84" t="s">
        <v>57</v>
      </c>
      <c r="I45" s="84"/>
      <c r="J45" s="84"/>
      <c r="K45" s="84"/>
    </row>
  </sheetData>
  <mergeCells count="51">
    <mergeCell ref="C11:K11"/>
    <mergeCell ref="C2:K2"/>
    <mergeCell ref="C3:D3"/>
    <mergeCell ref="E3:I3"/>
    <mergeCell ref="C4:D4"/>
    <mergeCell ref="E4:I4"/>
    <mergeCell ref="B5:K5"/>
    <mergeCell ref="B6:K6"/>
    <mergeCell ref="B7:K7"/>
    <mergeCell ref="B8:K8"/>
    <mergeCell ref="C9:K9"/>
    <mergeCell ref="C10:K10"/>
    <mergeCell ref="B23:K23"/>
    <mergeCell ref="C12:K12"/>
    <mergeCell ref="C13:K13"/>
    <mergeCell ref="B14:K14"/>
    <mergeCell ref="D15:K15"/>
    <mergeCell ref="D16:K16"/>
    <mergeCell ref="D17:K17"/>
    <mergeCell ref="B18:K18"/>
    <mergeCell ref="C19:K19"/>
    <mergeCell ref="C20:K20"/>
    <mergeCell ref="C21:K21"/>
    <mergeCell ref="C22:K22"/>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H45:K45"/>
    <mergeCell ref="B32:K32"/>
    <mergeCell ref="C33:K33"/>
    <mergeCell ref="C34:K34"/>
    <mergeCell ref="C35:K35"/>
    <mergeCell ref="C36:K36"/>
    <mergeCell ref="B37:K37"/>
    <mergeCell ref="B38:K38"/>
    <mergeCell ref="B39:K39"/>
    <mergeCell ref="B43:D43"/>
    <mergeCell ref="H43:K43"/>
    <mergeCell ref="H44:K44"/>
  </mergeCells>
  <dataValidations count="16">
    <dataValidation allowBlank="1" showInputMessage="1" showErrorMessage="1" prompt="Monto ejecutado en el trimestre" sqref="I29:I30"/>
    <dataValidation allowBlank="1" showInputMessage="1" showErrorMessage="1" prompt="Meta alcanzada en el trimestre" sqref="H29:H30"/>
    <dataValidation allowBlank="1" showInputMessage="1" showErrorMessage="1" prompt="Monto presupuestado para el producto" sqref="E29:E30 G29:G30 F30"/>
    <dataValidation allowBlank="1" showInputMessage="1" showErrorMessage="1" prompt="Meta anual del indicador" sqref="D29:D30 F29"/>
    <dataValidation allowBlank="1" showInputMessage="1" showErrorMessage="1" prompt="Nombre del indicador" sqref="C29:C30"/>
    <dataValidation allowBlank="1" showInputMessage="1" showErrorMessage="1" prompt="Nombre de cada producto" sqref="B29:B30"/>
    <dataValidation allowBlank="1" showInputMessage="1" showErrorMessage="1" prompt="¿En qué consiste el programa?" sqref="C20:K20"/>
    <dataValidation allowBlank="1" showInputMessage="1" showErrorMessage="1" prompt="Presupuesto del programa" sqref="B26:D26 G26"/>
    <dataValidation allowBlank="1" showInputMessage="1" showErrorMessage="1" prompt="Oportunidades de mejora identificadas" sqref="B39:K40"/>
    <dataValidation allowBlank="1" showInputMessage="1" showErrorMessage="1" prompt="De existir desvío, explicar razones." sqref="C36:K36"/>
    <dataValidation allowBlank="1" showInputMessage="1" showErrorMessage="1" prompt="1. Describir lo plasmado en el presupuesto_x000a_2. Describir lo alcanzado en términos financieros y de producción " sqref="C35:K35"/>
    <dataValidation allowBlank="1" showInputMessage="1" showErrorMessage="1" prompt="¿En qué consiste el producto? su objetivo" sqref="C34:K34"/>
    <dataValidation allowBlank="1" showInputMessage="1" showErrorMessage="1" prompt="Nombre del producto" sqref="C33:K33"/>
    <dataValidation allowBlank="1" showInputMessage="1" showErrorMessage="1" prompt="¿A quién va dirigido el programa?, ¿qué característica tiene esta población que requiere ser beneficiada?" sqref="C21:K21"/>
    <dataValidation allowBlank="1" showInputMessage="1" prompt="Nombre del capítulo" sqref="C9:K11"/>
    <dataValidation allowBlank="1" sqref="B9"/>
  </dataValidations>
  <printOptions horizontalCentered="1"/>
  <pageMargins left="0.11811023622047245" right="0.11811023622047245" top="0.35433070866141736" bottom="0.74803149606299213" header="0.31496062992125984" footer="0.31496062992125984"/>
  <pageSetup scale="6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Anual</vt:lpstr>
      <vt:lpstr>Anual!Área_de_impresión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Director Planificacion y Desarrollo</cp:lastModifiedBy>
  <cp:lastPrinted>2023-01-18T14:26:55Z</cp:lastPrinted>
  <dcterms:created xsi:type="dcterms:W3CDTF">2021-03-22T15:50:10Z</dcterms:created>
  <dcterms:modified xsi:type="dcterms:W3CDTF">2023-02-07T18:05:46Z</dcterms:modified>
</cp:coreProperties>
</file>